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940" windowHeight="9645" tabRatio="959"/>
  </bookViews>
  <sheets>
    <sheet name="Newcomers" sheetId="5" r:id="rId1"/>
    <sheet name="128 80" sheetId="32" r:id="rId2"/>
    <sheet name="138 90" sheetId="31" r:id="rId3"/>
    <sheet name="148 1.00" sheetId="33" r:id="rId4"/>
    <sheet name="Analysis" sheetId="30" r:id="rId5"/>
  </sheets>
  <calcPr calcId="124519"/>
</workbook>
</file>

<file path=xl/calcChain.xml><?xml version="1.0" encoding="utf-8"?>
<calcChain xmlns="http://schemas.openxmlformats.org/spreadsheetml/2006/main">
  <c r="C16" i="33"/>
  <c r="C7"/>
  <c r="C8" i="32"/>
  <c r="L15"/>
  <c r="J15"/>
  <c r="J33" i="5"/>
  <c r="G13" i="30"/>
  <c r="G12"/>
  <c r="G11"/>
  <c r="G10"/>
  <c r="G9"/>
  <c r="G8"/>
  <c r="G7"/>
  <c r="G6"/>
  <c r="G5"/>
  <c r="G4"/>
  <c r="G3"/>
  <c r="C31" i="5"/>
  <c r="C29"/>
  <c r="C30"/>
  <c r="C22"/>
  <c r="C28"/>
  <c r="C27"/>
  <c r="C26"/>
  <c r="C17"/>
  <c r="C20"/>
  <c r="C25"/>
  <c r="C16"/>
  <c r="C18"/>
  <c r="E19" i="33"/>
  <c r="F19"/>
  <c r="G19"/>
  <c r="H19"/>
  <c r="I19"/>
  <c r="J19"/>
  <c r="K19"/>
  <c r="L19"/>
  <c r="M19"/>
  <c r="N19"/>
  <c r="O19"/>
  <c r="E15" i="31"/>
  <c r="F15"/>
  <c r="G15"/>
  <c r="H15"/>
  <c r="I15"/>
  <c r="J15"/>
  <c r="K15"/>
  <c r="L15"/>
  <c r="M15"/>
  <c r="N15"/>
  <c r="O15"/>
  <c r="D15"/>
  <c r="D19" i="33"/>
  <c r="D20" l="1"/>
  <c r="C11"/>
  <c r="C13"/>
  <c r="C15"/>
  <c r="C10"/>
  <c r="C8"/>
  <c r="C12"/>
  <c r="C14"/>
  <c r="C9"/>
  <c r="O15" i="32"/>
  <c r="N15"/>
  <c r="M15"/>
  <c r="K15"/>
  <c r="I15"/>
  <c r="H15"/>
  <c r="G15"/>
  <c r="F15"/>
  <c r="E15"/>
  <c r="D15"/>
  <c r="C12"/>
  <c r="C10"/>
  <c r="C9"/>
  <c r="C7"/>
  <c r="C11"/>
  <c r="C13" i="31"/>
  <c r="C8"/>
  <c r="C12"/>
  <c r="C11"/>
  <c r="C14"/>
  <c r="C7"/>
  <c r="C9"/>
  <c r="C10"/>
  <c r="C19" i="33" l="1"/>
  <c r="C15" i="31"/>
  <c r="C15" i="32"/>
  <c r="G14" i="30" l="1"/>
  <c r="N4"/>
  <c r="N5"/>
  <c r="N6"/>
  <c r="N7"/>
  <c r="N8"/>
  <c r="N13"/>
  <c r="N14"/>
  <c r="N3"/>
  <c r="E15"/>
  <c r="F15"/>
  <c r="D15"/>
  <c r="C15"/>
  <c r="F16" l="1"/>
  <c r="G15"/>
  <c r="N15"/>
  <c r="C12" i="5"/>
  <c r="C10"/>
  <c r="C15"/>
  <c r="C13"/>
  <c r="C19"/>
  <c r="C23"/>
  <c r="C14"/>
  <c r="C7"/>
  <c r="C21"/>
  <c r="C9"/>
  <c r="C24"/>
  <c r="C11"/>
  <c r="C8"/>
  <c r="H33"/>
  <c r="D33"/>
  <c r="O33"/>
  <c r="M33"/>
  <c r="E33" l="1"/>
  <c r="F33"/>
  <c r="G33"/>
  <c r="I33"/>
  <c r="K33"/>
  <c r="N33"/>
  <c r="C33" l="1"/>
</calcChain>
</file>

<file path=xl/sharedStrings.xml><?xml version="1.0" encoding="utf-8"?>
<sst xmlns="http://schemas.openxmlformats.org/spreadsheetml/2006/main" count="193" uniqueCount="138">
  <si>
    <t>TOTAL</t>
  </si>
  <si>
    <t>Athenry</t>
  </si>
  <si>
    <t>Westport</t>
  </si>
  <si>
    <t>Headford</t>
  </si>
  <si>
    <t>Easkey</t>
  </si>
  <si>
    <t>Corrandulla</t>
  </si>
  <si>
    <t>Enniscrone</t>
  </si>
  <si>
    <t>Loughrea</t>
  </si>
  <si>
    <t>Erris</t>
  </si>
  <si>
    <t>Crossmolina</t>
  </si>
  <si>
    <t>CR Champs.</t>
  </si>
  <si>
    <t>ATHENRY</t>
  </si>
  <si>
    <t>WESTPORT</t>
  </si>
  <si>
    <t>HEADFORD</t>
  </si>
  <si>
    <t>EASKEY</t>
  </si>
  <si>
    <t>CORRANDULLA</t>
  </si>
  <si>
    <t>ENNISCRONE</t>
  </si>
  <si>
    <t>ERRIS</t>
  </si>
  <si>
    <t>CROSSMOLINA</t>
  </si>
  <si>
    <t>LOUGHREA</t>
  </si>
  <si>
    <t>No. Starters</t>
  </si>
  <si>
    <t>Ballina</t>
  </si>
  <si>
    <t>Glenamaddy</t>
  </si>
  <si>
    <t>Connaught Showjumping "Pony Partners" Novice Pony League</t>
  </si>
  <si>
    <t>Newcomers</t>
  </si>
  <si>
    <t>N/comers</t>
  </si>
  <si>
    <t>128 80</t>
  </si>
  <si>
    <t>138 90</t>
  </si>
  <si>
    <t>148 1m</t>
  </si>
  <si>
    <t>148cm 1.00M</t>
  </si>
  <si>
    <t>128cm 80cm</t>
  </si>
  <si>
    <t>Ballina Cola</t>
  </si>
  <si>
    <t>Sophie Hawkshaw</t>
  </si>
  <si>
    <t>Bear</t>
  </si>
  <si>
    <t>Elaine Briscoe</t>
  </si>
  <si>
    <t>Castletown Fifi</t>
  </si>
  <si>
    <t>Alice Hincks</t>
  </si>
  <si>
    <t>Dainty Silver</t>
  </si>
  <si>
    <t>Emily Adams</t>
  </si>
  <si>
    <t>Foodys Bob</t>
  </si>
  <si>
    <t>Sadie Moran</t>
  </si>
  <si>
    <t>Kilshane Tarmac Tom</t>
  </si>
  <si>
    <t>Isabella Morkan</t>
  </si>
  <si>
    <t>Kyneton Snipe</t>
  </si>
  <si>
    <t>Saoirse Leonard</t>
  </si>
  <si>
    <t>Marie 2</t>
  </si>
  <si>
    <t>Ruby Tierney</t>
  </si>
  <si>
    <t>River-side Goldilocks</t>
  </si>
  <si>
    <t>Caoimhe Mulcair</t>
  </si>
  <si>
    <t>Star Eyes Sally</t>
  </si>
  <si>
    <t>Faolan Clancy</t>
  </si>
  <si>
    <t>Cloonoran Willow</t>
  </si>
  <si>
    <t>Kate Adams</t>
  </si>
  <si>
    <t>Ballyskeagh Lady</t>
  </si>
  <si>
    <t>Kayleigh Dolan</t>
  </si>
  <si>
    <t>Elvet Peffaith Llun</t>
  </si>
  <si>
    <t>Lexi Byrne</t>
  </si>
  <si>
    <t>Sparkling Irish Whiskey (ISH)</t>
  </si>
  <si>
    <t>Neasa Quinn</t>
  </si>
  <si>
    <t>Budore Victoria</t>
  </si>
  <si>
    <t>Isabelle Curry</t>
  </si>
  <si>
    <t>Henry Love Me Do</t>
  </si>
  <si>
    <t>Cameron O'Loughlin</t>
  </si>
  <si>
    <t>Killydart Lad (Hsi)</t>
  </si>
  <si>
    <t>Roisin Malone</t>
  </si>
  <si>
    <t>Stuart Little</t>
  </si>
  <si>
    <t>Little Ivy</t>
  </si>
  <si>
    <t>Crossderry Spirit</t>
  </si>
  <si>
    <t>Chloe Jacobs</t>
  </si>
  <si>
    <t>138cm 90cm</t>
  </si>
  <si>
    <t>Ballinduffy Boy</t>
  </si>
  <si>
    <t>Dara Reynolds</t>
  </si>
  <si>
    <t>No No Star</t>
  </si>
  <si>
    <t>Water Glades Little Gem</t>
  </si>
  <si>
    <t>Chloe Kearns</t>
  </si>
  <si>
    <t>Snatch (UK)</t>
  </si>
  <si>
    <t>Abigail Regan</t>
  </si>
  <si>
    <t>Dooncastle Leah</t>
  </si>
  <si>
    <t>Katie Irwin</t>
  </si>
  <si>
    <t>Anbally Shadow</t>
  </si>
  <si>
    <t>Leah Hughes</t>
  </si>
  <si>
    <t>Sparkling Little Princess</t>
  </si>
  <si>
    <t>Caitlin McMullon</t>
  </si>
  <si>
    <t>Toby XIX</t>
  </si>
  <si>
    <t>Oisín Hennigan</t>
  </si>
  <si>
    <t>Carrow Ted</t>
  </si>
  <si>
    <t>Katie Staunton</t>
  </si>
  <si>
    <t>Glan's Girl</t>
  </si>
  <si>
    <t>Charlotte O'Kelly</t>
  </si>
  <si>
    <t>Golden Grove Maurice</t>
  </si>
  <si>
    <t>Anna Howley</t>
  </si>
  <si>
    <t>Coolnaferagh Six Pence</t>
  </si>
  <si>
    <t>Aoife Concannon</t>
  </si>
  <si>
    <t>Molly Moran</t>
  </si>
  <si>
    <t>Maam Pie</t>
  </si>
  <si>
    <t>Molly Costello</t>
  </si>
  <si>
    <t>Westbrook Bluebell</t>
  </si>
  <si>
    <t>Kenwoods Charmer Boy</t>
  </si>
  <si>
    <t>Emily Murtagh</t>
  </si>
  <si>
    <t>Aille Gwen</t>
  </si>
  <si>
    <t>Kerrys Magic Girl</t>
  </si>
  <si>
    <t>Jessica Walsh</t>
  </si>
  <si>
    <t>Captain Rex</t>
  </si>
  <si>
    <t>Eva Duane</t>
  </si>
  <si>
    <t>Liscanor Beauty</t>
  </si>
  <si>
    <t>Grace Haverty</t>
  </si>
  <si>
    <t>Drumcaghey Jacko</t>
  </si>
  <si>
    <t>William Lynskey</t>
  </si>
  <si>
    <t>11 +10TR</t>
  </si>
  <si>
    <t>7 +1TR</t>
  </si>
  <si>
    <t>5 +4TR</t>
  </si>
  <si>
    <t>12 +1TR</t>
  </si>
  <si>
    <t>8 +30TR</t>
  </si>
  <si>
    <t>15 +28TR</t>
  </si>
  <si>
    <t>11 +1TR</t>
  </si>
  <si>
    <t>24 +2TR</t>
  </si>
  <si>
    <t>5 +6TR</t>
  </si>
  <si>
    <t>9 +2TR</t>
  </si>
  <si>
    <t>BALLINA</t>
  </si>
  <si>
    <t>GLENAMADDY</t>
  </si>
  <si>
    <t>CR CHAMPS.</t>
  </si>
  <si>
    <t>12 +16TR</t>
  </si>
  <si>
    <t>6 +3TR</t>
  </si>
  <si>
    <t>12 +11TR</t>
  </si>
  <si>
    <t>5 +1TR</t>
  </si>
  <si>
    <t>2 +1TR</t>
  </si>
  <si>
    <t>6 +7TR</t>
  </si>
  <si>
    <t>6 +2TR</t>
  </si>
  <si>
    <t>7 +5TR</t>
  </si>
  <si>
    <t>7 +2TR</t>
  </si>
  <si>
    <t>King of Rock &amp;Roll</t>
  </si>
  <si>
    <t>Lillie Cash</t>
  </si>
  <si>
    <t xml:space="preserve">Roll the Dice </t>
  </si>
  <si>
    <t>Emily Raftery</t>
  </si>
  <si>
    <t>Captain Cosmo</t>
  </si>
  <si>
    <t>Cian Cawley</t>
  </si>
  <si>
    <t>Magherafadda Captain</t>
  </si>
  <si>
    <t>Annaleigh Kelly</t>
  </si>
</sst>
</file>

<file path=xl/styles.xml><?xml version="1.0" encoding="utf-8"?>
<styleSheet xmlns="http://schemas.openxmlformats.org/spreadsheetml/2006/main">
  <numFmts count="3">
    <numFmt numFmtId="164" formatCode="[$€-2]\ #,##0;[Red]\-[$€-2]\ #,##0"/>
    <numFmt numFmtId="165" formatCode="[$€-2]\ #,##0.00;[Red]\-[$€-2]\ #,##0.00"/>
    <numFmt numFmtId="166" formatCode="[$€-1809]#,##0.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herit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8"/>
      <color theme="1"/>
      <name val="Times New Roman"/>
      <family val="1"/>
    </font>
    <font>
      <b/>
      <sz val="10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color rgb="FFFF0000"/>
      <name val="Cooper Black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A3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3" fillId="0" borderId="0" xfId="1" applyAlignment="1" applyProtection="1"/>
    <xf numFmtId="0" fontId="4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3" xfId="0" applyFont="1" applyBorder="1"/>
    <xf numFmtId="0" fontId="0" fillId="0" borderId="0" xfId="0" applyFill="1"/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4" fillId="0" borderId="3" xfId="0" applyFont="1" applyBorder="1"/>
    <xf numFmtId="16" fontId="15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3" xfId="0" applyFont="1" applyFill="1" applyBorder="1"/>
    <xf numFmtId="0" fontId="14" fillId="0" borderId="3" xfId="0" applyFont="1" applyFill="1" applyBorder="1"/>
    <xf numFmtId="0" fontId="16" fillId="0" borderId="3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6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18" fillId="0" borderId="3" xfId="0" applyFont="1" applyBorder="1"/>
    <xf numFmtId="0" fontId="19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/>
    </xf>
    <xf numFmtId="166" fontId="1" fillId="0" borderId="3" xfId="0" applyNumberFormat="1" applyFont="1" applyBorder="1" applyAlignment="1">
      <alignment horizontal="center"/>
    </xf>
    <xf numFmtId="0" fontId="18" fillId="2" borderId="0" xfId="0" applyFont="1" applyFill="1"/>
    <xf numFmtId="0" fontId="18" fillId="3" borderId="0" xfId="0" applyFont="1" applyFill="1"/>
    <xf numFmtId="16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0" xfId="0" applyFill="1"/>
    <xf numFmtId="0" fontId="16" fillId="3" borderId="0" xfId="0" applyFont="1" applyFill="1"/>
    <xf numFmtId="0" fontId="0" fillId="2" borderId="0" xfId="0" applyFill="1"/>
    <xf numFmtId="0" fontId="16" fillId="2" borderId="0" xfId="0" applyFont="1" applyFill="1"/>
    <xf numFmtId="0" fontId="13" fillId="0" borderId="0" xfId="0" applyFont="1" applyAlignment="1">
      <alignment horizontal="center"/>
    </xf>
    <xf numFmtId="0" fontId="20" fillId="0" borderId="3" xfId="0" applyFont="1" applyBorder="1"/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4" fillId="0" borderId="3" xfId="0" applyFont="1" applyBorder="1"/>
    <xf numFmtId="0" fontId="1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FFFF66"/>
      <color rgb="FF007A37"/>
      <color rgb="FFFFFF99"/>
      <color rgb="FFFFFFFF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502227</xdr:colOff>
      <xdr:row>1</xdr:row>
      <xdr:rowOff>43294</xdr:rowOff>
    </xdr:from>
    <xdr:to>
      <xdr:col>15</xdr:col>
      <xdr:colOff>17318</xdr:colOff>
      <xdr:row>2</xdr:row>
      <xdr:rowOff>242453</xdr:rowOff>
    </xdr:to>
    <xdr:pic>
      <xdr:nvPicPr>
        <xdr:cNvPr id="5" name="Picture 4" descr="showjumpingirelandjpg[1]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1886" y="233794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580159</xdr:colOff>
      <xdr:row>0</xdr:row>
      <xdr:rowOff>129887</xdr:rowOff>
    </xdr:from>
    <xdr:to>
      <xdr:col>1</xdr:col>
      <xdr:colOff>484908</xdr:colOff>
      <xdr:row>3</xdr:row>
      <xdr:rowOff>294987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0159" y="129887"/>
          <a:ext cx="1238249" cy="9530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580159</xdr:colOff>
      <xdr:row>0</xdr:row>
      <xdr:rowOff>129887</xdr:rowOff>
    </xdr:from>
    <xdr:to>
      <xdr:col>1</xdr:col>
      <xdr:colOff>484908</xdr:colOff>
      <xdr:row>3</xdr:row>
      <xdr:rowOff>294987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159" y="129887"/>
          <a:ext cx="1238249" cy="9556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484910</xdr:colOff>
      <xdr:row>1</xdr:row>
      <xdr:rowOff>129885</xdr:rowOff>
    </xdr:from>
    <xdr:to>
      <xdr:col>15</xdr:col>
      <xdr:colOff>1</xdr:colOff>
      <xdr:row>3</xdr:row>
      <xdr:rowOff>25976</xdr:rowOff>
    </xdr:to>
    <xdr:pic>
      <xdr:nvPicPr>
        <xdr:cNvPr id="4" name="Picture 3" descr="showjumpingirelandjpg[1]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94569" y="320385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580159</xdr:colOff>
      <xdr:row>0</xdr:row>
      <xdr:rowOff>129887</xdr:rowOff>
    </xdr:from>
    <xdr:to>
      <xdr:col>1</xdr:col>
      <xdr:colOff>484908</xdr:colOff>
      <xdr:row>3</xdr:row>
      <xdr:rowOff>294987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159" y="129887"/>
          <a:ext cx="1238249" cy="9556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355022</xdr:colOff>
      <xdr:row>1</xdr:row>
      <xdr:rowOff>129885</xdr:rowOff>
    </xdr:from>
    <xdr:to>
      <xdr:col>14</xdr:col>
      <xdr:colOff>458931</xdr:colOff>
      <xdr:row>3</xdr:row>
      <xdr:rowOff>25976</xdr:rowOff>
    </xdr:to>
    <xdr:pic>
      <xdr:nvPicPr>
        <xdr:cNvPr id="4" name="Picture 3" descr="showjumpingirelandjpg[1]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64681" y="320385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580159</xdr:colOff>
      <xdr:row>0</xdr:row>
      <xdr:rowOff>129887</xdr:rowOff>
    </xdr:from>
    <xdr:to>
      <xdr:col>1</xdr:col>
      <xdr:colOff>424294</xdr:colOff>
      <xdr:row>3</xdr:row>
      <xdr:rowOff>294987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159" y="129887"/>
          <a:ext cx="1238249" cy="9556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355023</xdr:colOff>
      <xdr:row>1</xdr:row>
      <xdr:rowOff>147203</xdr:rowOff>
    </xdr:from>
    <xdr:to>
      <xdr:col>14</xdr:col>
      <xdr:colOff>458932</xdr:colOff>
      <xdr:row>3</xdr:row>
      <xdr:rowOff>43294</xdr:rowOff>
    </xdr:to>
    <xdr:pic>
      <xdr:nvPicPr>
        <xdr:cNvPr id="4" name="Picture 3" descr="showjumpingirelandjpg[1]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07137" y="337703"/>
          <a:ext cx="1056409" cy="493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7"/>
  <sheetViews>
    <sheetView tabSelected="1" zoomScale="110" zoomScaleNormal="110" workbookViewId="0">
      <selection activeCell="O36" sqref="O36"/>
    </sheetView>
  </sheetViews>
  <sheetFormatPr defaultRowHeight="15"/>
  <cols>
    <col min="1" max="1" width="20" customWidth="1"/>
    <col min="2" max="2" width="18.7109375" customWidth="1"/>
    <col min="3" max="3" width="9.42578125" style="2" customWidth="1"/>
    <col min="4" max="4" width="6.85546875" style="2" bestFit="1" customWidth="1"/>
    <col min="5" max="5" width="8.5703125" style="2" bestFit="1" customWidth="1"/>
    <col min="6" max="6" width="8.42578125" style="2" bestFit="1" customWidth="1"/>
    <col min="7" max="7" width="8.7109375" style="7" bestFit="1" customWidth="1"/>
    <col min="8" max="8" width="6.42578125" style="2" bestFit="1" customWidth="1"/>
    <col min="9" max="9" width="8.28515625" style="7" bestFit="1" customWidth="1"/>
    <col min="10" max="10" width="8.28515625" style="7" customWidth="1"/>
    <col min="11" max="11" width="7.42578125" style="8" customWidth="1"/>
    <col min="12" max="13" width="8.85546875" style="8" customWidth="1"/>
    <col min="14" max="14" width="5.42578125" style="8" customWidth="1"/>
    <col min="15" max="15" width="8.85546875" style="8" customWidth="1"/>
  </cols>
  <sheetData>
    <row r="2" spans="1:15" ht="23.25">
      <c r="B2" s="71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" customHeight="1">
      <c r="A3" s="14"/>
      <c r="B3" s="71" t="s">
        <v>24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4" customHeight="1" thickBot="1">
      <c r="A4" s="21"/>
      <c r="B4" s="22"/>
      <c r="C4" s="22"/>
      <c r="D4" s="24">
        <v>45438</v>
      </c>
      <c r="E4" s="24">
        <v>45446</v>
      </c>
      <c r="F4" s="24">
        <v>45452</v>
      </c>
      <c r="G4" s="24">
        <v>45466</v>
      </c>
      <c r="H4" s="24">
        <v>45473</v>
      </c>
      <c r="I4" s="24">
        <v>45480</v>
      </c>
      <c r="J4" s="24">
        <v>45487</v>
      </c>
      <c r="K4" s="24">
        <v>45494</v>
      </c>
      <c r="L4" s="24">
        <v>45499</v>
      </c>
      <c r="M4" s="24">
        <v>45500</v>
      </c>
      <c r="N4" s="24">
        <v>45501</v>
      </c>
      <c r="O4" s="24"/>
    </row>
    <row r="5" spans="1:15" ht="23.25" thickBot="1">
      <c r="A5" s="72"/>
      <c r="B5" s="73"/>
      <c r="C5" s="30" t="s">
        <v>0</v>
      </c>
      <c r="D5" s="25" t="s">
        <v>1</v>
      </c>
      <c r="E5" s="25" t="s">
        <v>2</v>
      </c>
      <c r="F5" s="25" t="s">
        <v>3</v>
      </c>
      <c r="G5" s="25" t="s">
        <v>5</v>
      </c>
      <c r="H5" s="25" t="s">
        <v>4</v>
      </c>
      <c r="I5" s="25" t="s">
        <v>6</v>
      </c>
      <c r="J5" s="25" t="s">
        <v>21</v>
      </c>
      <c r="K5" s="25" t="s">
        <v>7</v>
      </c>
      <c r="L5" s="25" t="s">
        <v>22</v>
      </c>
      <c r="M5" s="25" t="s">
        <v>9</v>
      </c>
      <c r="N5" s="25" t="s">
        <v>8</v>
      </c>
      <c r="O5" s="25" t="s">
        <v>10</v>
      </c>
    </row>
    <row r="6" spans="1:15" ht="4.5" customHeight="1"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s="19" customFormat="1" ht="15.75">
      <c r="A7" s="18" t="s">
        <v>43</v>
      </c>
      <c r="B7" s="1" t="s">
        <v>44</v>
      </c>
      <c r="C7" s="20">
        <f t="shared" ref="C7" si="0">SUM(D7:O7)</f>
        <v>9</v>
      </c>
      <c r="D7" s="3">
        <v>1</v>
      </c>
      <c r="E7" s="3">
        <v>1</v>
      </c>
      <c r="F7" s="3">
        <v>1</v>
      </c>
      <c r="G7" s="10">
        <v>1</v>
      </c>
      <c r="H7" s="3">
        <v>1</v>
      </c>
      <c r="I7" s="10">
        <v>1</v>
      </c>
      <c r="J7" s="10">
        <v>1</v>
      </c>
      <c r="K7" s="10"/>
      <c r="L7" s="10"/>
      <c r="M7" s="10">
        <v>1</v>
      </c>
      <c r="N7" s="10">
        <v>1</v>
      </c>
      <c r="O7" s="10"/>
    </row>
    <row r="8" spans="1:15" s="19" customFormat="1" ht="15.75">
      <c r="A8" s="18" t="s">
        <v>33</v>
      </c>
      <c r="B8" s="1" t="s">
        <v>34</v>
      </c>
      <c r="C8" s="20">
        <f t="shared" ref="C8:C31" si="1">SUM(D8:O8)</f>
        <v>9</v>
      </c>
      <c r="D8" s="3">
        <v>1</v>
      </c>
      <c r="E8" s="3">
        <v>1</v>
      </c>
      <c r="F8" s="10"/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/>
      <c r="M8" s="10">
        <v>1</v>
      </c>
      <c r="N8" s="10">
        <v>1</v>
      </c>
      <c r="O8" s="10"/>
    </row>
    <row r="9" spans="1:15" s="19" customFormat="1" ht="15.75">
      <c r="A9" s="70" t="s">
        <v>57</v>
      </c>
      <c r="B9" s="6" t="s">
        <v>58</v>
      </c>
      <c r="C9" s="20">
        <f t="shared" si="1"/>
        <v>8</v>
      </c>
      <c r="D9" s="13"/>
      <c r="E9" s="13">
        <v>1</v>
      </c>
      <c r="F9" s="3">
        <v>1</v>
      </c>
      <c r="G9" s="10">
        <v>1</v>
      </c>
      <c r="H9" s="3">
        <v>1</v>
      </c>
      <c r="I9" s="10">
        <v>1</v>
      </c>
      <c r="J9" s="10">
        <v>1</v>
      </c>
      <c r="K9" s="10">
        <v>1</v>
      </c>
      <c r="L9" s="10"/>
      <c r="M9" s="10"/>
      <c r="N9" s="10">
        <v>1</v>
      </c>
      <c r="O9" s="10"/>
    </row>
    <row r="10" spans="1:15" ht="15.75">
      <c r="A10" s="18" t="s">
        <v>35</v>
      </c>
      <c r="B10" s="1" t="s">
        <v>36</v>
      </c>
      <c r="C10" s="20">
        <f t="shared" si="1"/>
        <v>7</v>
      </c>
      <c r="D10" s="3">
        <v>1</v>
      </c>
      <c r="E10" s="3">
        <v>1</v>
      </c>
      <c r="F10" s="3">
        <v>1</v>
      </c>
      <c r="G10" s="10">
        <v>1</v>
      </c>
      <c r="H10" s="3"/>
      <c r="I10" s="10">
        <v>1</v>
      </c>
      <c r="J10" s="10"/>
      <c r="K10" s="10">
        <v>1</v>
      </c>
      <c r="L10" s="10"/>
      <c r="M10" s="10"/>
      <c r="N10" s="10">
        <v>1</v>
      </c>
      <c r="O10" s="10"/>
    </row>
    <row r="11" spans="1:15" ht="15.75">
      <c r="A11" s="18" t="s">
        <v>55</v>
      </c>
      <c r="B11" s="6" t="s">
        <v>56</v>
      </c>
      <c r="C11" s="20">
        <f t="shared" si="1"/>
        <v>6</v>
      </c>
      <c r="D11" s="3"/>
      <c r="E11" s="3">
        <v>1</v>
      </c>
      <c r="F11" s="3"/>
      <c r="G11" s="10">
        <v>1</v>
      </c>
      <c r="H11" s="3"/>
      <c r="I11" s="10">
        <v>1</v>
      </c>
      <c r="J11" s="10">
        <v>1</v>
      </c>
      <c r="K11" s="10"/>
      <c r="L11" s="10"/>
      <c r="M11" s="10">
        <v>1</v>
      </c>
      <c r="N11" s="10">
        <v>1</v>
      </c>
      <c r="O11" s="10"/>
    </row>
    <row r="12" spans="1:15" ht="15.75">
      <c r="A12" s="27" t="s">
        <v>37</v>
      </c>
      <c r="B12" s="11" t="s">
        <v>38</v>
      </c>
      <c r="C12" s="20">
        <f t="shared" si="1"/>
        <v>4</v>
      </c>
      <c r="D12" s="12">
        <v>1</v>
      </c>
      <c r="E12" s="12"/>
      <c r="F12" s="12">
        <v>1</v>
      </c>
      <c r="G12" s="10">
        <v>1</v>
      </c>
      <c r="H12" s="12"/>
      <c r="I12" s="10"/>
      <c r="J12" s="10"/>
      <c r="K12" s="10">
        <v>1</v>
      </c>
      <c r="L12" s="10"/>
      <c r="M12" s="10"/>
      <c r="N12" s="10"/>
      <c r="O12" s="10"/>
    </row>
    <row r="13" spans="1:15" ht="15.75">
      <c r="A13" s="18" t="s">
        <v>41</v>
      </c>
      <c r="B13" s="18" t="s">
        <v>42</v>
      </c>
      <c r="C13" s="20">
        <f t="shared" si="1"/>
        <v>4</v>
      </c>
      <c r="D13" s="3">
        <v>1</v>
      </c>
      <c r="E13" s="3"/>
      <c r="F13" s="3">
        <v>1</v>
      </c>
      <c r="G13" s="10">
        <v>1</v>
      </c>
      <c r="H13" s="3"/>
      <c r="I13" s="10"/>
      <c r="J13" s="10"/>
      <c r="K13" s="10">
        <v>1</v>
      </c>
      <c r="L13" s="10"/>
      <c r="M13" s="10"/>
      <c r="N13" s="10"/>
      <c r="O13" s="10"/>
    </row>
    <row r="14" spans="1:15" ht="15.75">
      <c r="A14" s="18" t="s">
        <v>47</v>
      </c>
      <c r="B14" s="1" t="s">
        <v>48</v>
      </c>
      <c r="C14" s="20">
        <f t="shared" si="1"/>
        <v>4</v>
      </c>
      <c r="D14" s="3">
        <v>1</v>
      </c>
      <c r="E14" s="3"/>
      <c r="F14" s="3">
        <v>1</v>
      </c>
      <c r="G14" s="10">
        <v>1</v>
      </c>
      <c r="H14" s="3"/>
      <c r="I14" s="10"/>
      <c r="J14" s="10"/>
      <c r="K14" s="10">
        <v>1</v>
      </c>
      <c r="L14" s="10"/>
      <c r="M14" s="10"/>
      <c r="N14" s="10"/>
      <c r="O14" s="10"/>
    </row>
    <row r="15" spans="1:15" ht="15.75">
      <c r="A15" s="18" t="s">
        <v>39</v>
      </c>
      <c r="B15" s="1" t="s">
        <v>40</v>
      </c>
      <c r="C15" s="20">
        <f t="shared" si="1"/>
        <v>3</v>
      </c>
      <c r="D15" s="3">
        <v>1</v>
      </c>
      <c r="E15" s="3"/>
      <c r="F15" s="3">
        <v>1</v>
      </c>
      <c r="G15" s="10">
        <v>1</v>
      </c>
      <c r="H15" s="3"/>
      <c r="I15" s="10"/>
      <c r="J15" s="10"/>
      <c r="K15" s="10"/>
      <c r="L15" s="10"/>
      <c r="M15" s="10"/>
      <c r="N15" s="10"/>
      <c r="O15" s="10"/>
    </row>
    <row r="16" spans="1:15" ht="15.75">
      <c r="A16" s="18" t="s">
        <v>73</v>
      </c>
      <c r="B16" s="6" t="s">
        <v>74</v>
      </c>
      <c r="C16" s="20">
        <f t="shared" si="1"/>
        <v>3</v>
      </c>
      <c r="D16" s="3"/>
      <c r="E16" s="3"/>
      <c r="F16" s="3"/>
      <c r="G16" s="10">
        <v>1</v>
      </c>
      <c r="H16" s="3"/>
      <c r="I16" s="10">
        <v>1</v>
      </c>
      <c r="J16" s="10">
        <v>1</v>
      </c>
      <c r="K16" s="10"/>
      <c r="L16" s="10"/>
      <c r="M16" s="10"/>
      <c r="N16" s="10"/>
      <c r="O16" s="10"/>
    </row>
    <row r="17" spans="1:15" ht="15.75">
      <c r="A17" s="18" t="s">
        <v>83</v>
      </c>
      <c r="B17" s="6" t="s">
        <v>84</v>
      </c>
      <c r="C17" s="20">
        <f>SUM(D17:O17)</f>
        <v>3</v>
      </c>
      <c r="D17" s="3"/>
      <c r="E17" s="3"/>
      <c r="F17" s="3"/>
      <c r="G17" s="10"/>
      <c r="H17" s="3"/>
      <c r="I17" s="10">
        <v>1</v>
      </c>
      <c r="J17" s="10">
        <v>1</v>
      </c>
      <c r="K17" s="10"/>
      <c r="L17" s="10"/>
      <c r="M17" s="10">
        <v>1</v>
      </c>
      <c r="N17" s="10"/>
      <c r="O17" s="10"/>
    </row>
    <row r="18" spans="1:15" ht="15.75">
      <c r="A18" s="18" t="s">
        <v>81</v>
      </c>
      <c r="B18" s="6" t="s">
        <v>82</v>
      </c>
      <c r="C18" s="20">
        <f t="shared" si="1"/>
        <v>2</v>
      </c>
      <c r="D18" s="3"/>
      <c r="E18" s="3"/>
      <c r="F18" s="3"/>
      <c r="G18" s="10"/>
      <c r="H18" s="3">
        <v>1</v>
      </c>
      <c r="I18" s="10"/>
      <c r="J18" s="10">
        <v>1</v>
      </c>
      <c r="K18" s="10"/>
      <c r="L18" s="10"/>
      <c r="M18" s="10"/>
      <c r="N18" s="10"/>
      <c r="O18" s="10"/>
    </row>
    <row r="19" spans="1:15" ht="15.75">
      <c r="A19" s="28" t="s">
        <v>31</v>
      </c>
      <c r="B19" s="9" t="s">
        <v>32</v>
      </c>
      <c r="C19" s="20">
        <f t="shared" si="1"/>
        <v>3</v>
      </c>
      <c r="D19" s="10">
        <v>1</v>
      </c>
      <c r="E19" s="10"/>
      <c r="F19" s="3"/>
      <c r="G19" s="10"/>
      <c r="H19" s="3"/>
      <c r="I19" s="10"/>
      <c r="J19" s="10"/>
      <c r="K19" s="10">
        <v>1</v>
      </c>
      <c r="L19" s="10"/>
      <c r="M19" s="10">
        <v>1</v>
      </c>
      <c r="N19" s="10"/>
      <c r="O19" s="10"/>
    </row>
    <row r="20" spans="1:15" ht="15.75">
      <c r="A20" s="23" t="s">
        <v>65</v>
      </c>
      <c r="B20" s="6" t="s">
        <v>36</v>
      </c>
      <c r="C20" s="20">
        <f t="shared" si="1"/>
        <v>2</v>
      </c>
      <c r="D20" s="13"/>
      <c r="E20" s="13"/>
      <c r="F20" s="3">
        <v>1</v>
      </c>
      <c r="G20" s="10">
        <v>1</v>
      </c>
      <c r="H20" s="3"/>
      <c r="I20" s="10"/>
      <c r="J20" s="10"/>
      <c r="K20" s="10"/>
      <c r="L20" s="10"/>
      <c r="M20" s="10"/>
      <c r="N20" s="10"/>
      <c r="O20" s="10"/>
    </row>
    <row r="21" spans="1:15" ht="15.75">
      <c r="A21" s="18" t="s">
        <v>49</v>
      </c>
      <c r="B21" s="1" t="s">
        <v>50</v>
      </c>
      <c r="C21" s="20">
        <f t="shared" si="1"/>
        <v>2</v>
      </c>
      <c r="D21" s="3">
        <v>1</v>
      </c>
      <c r="E21" s="3"/>
      <c r="F21" s="3"/>
      <c r="G21" s="10"/>
      <c r="H21" s="3"/>
      <c r="I21" s="10"/>
      <c r="J21" s="10"/>
      <c r="K21" s="10">
        <v>1</v>
      </c>
      <c r="L21" s="10"/>
      <c r="M21" s="10"/>
      <c r="N21" s="10"/>
      <c r="O21" s="10"/>
    </row>
    <row r="22" spans="1:15" ht="15.75">
      <c r="A22" s="18" t="s">
        <v>97</v>
      </c>
      <c r="B22" s="6" t="s">
        <v>98</v>
      </c>
      <c r="C22" s="20">
        <f t="shared" si="1"/>
        <v>1</v>
      </c>
      <c r="D22" s="3"/>
      <c r="E22" s="3"/>
      <c r="F22" s="3"/>
      <c r="G22" s="10"/>
      <c r="H22" s="3"/>
      <c r="I22" s="10"/>
      <c r="J22" s="10"/>
      <c r="K22" s="10">
        <v>1</v>
      </c>
      <c r="L22" s="10"/>
      <c r="M22" s="10"/>
      <c r="N22" s="10"/>
      <c r="O22" s="10"/>
    </row>
    <row r="23" spans="1:15" ht="15.75">
      <c r="A23" s="23" t="s">
        <v>45</v>
      </c>
      <c r="B23" s="1" t="s">
        <v>46</v>
      </c>
      <c r="C23" s="20">
        <f t="shared" si="1"/>
        <v>1</v>
      </c>
      <c r="D23" s="3">
        <v>1</v>
      </c>
      <c r="E23" s="3"/>
      <c r="F23" s="3"/>
      <c r="G23" s="10"/>
      <c r="H23" s="3"/>
      <c r="I23" s="10"/>
      <c r="J23" s="10"/>
      <c r="K23" s="10"/>
      <c r="L23" s="10"/>
      <c r="M23" s="10"/>
      <c r="N23" s="10"/>
      <c r="O23" s="10"/>
    </row>
    <row r="24" spans="1:15" ht="15.75">
      <c r="A24" s="23" t="s">
        <v>51</v>
      </c>
      <c r="B24" s="6" t="s">
        <v>52</v>
      </c>
      <c r="C24" s="20">
        <f t="shared" si="1"/>
        <v>1</v>
      </c>
      <c r="D24" s="13">
        <v>1</v>
      </c>
      <c r="E24" s="13"/>
      <c r="F24" s="3"/>
      <c r="G24" s="10"/>
      <c r="H24" s="3"/>
      <c r="I24" s="10"/>
      <c r="J24" s="10"/>
      <c r="K24" s="10"/>
      <c r="L24" s="10"/>
      <c r="M24" s="10"/>
      <c r="N24" s="10"/>
      <c r="O24" s="10"/>
    </row>
    <row r="25" spans="1:15" ht="15.75">
      <c r="A25" s="18" t="s">
        <v>72</v>
      </c>
      <c r="B25" s="6" t="s">
        <v>46</v>
      </c>
      <c r="C25" s="20">
        <f t="shared" si="1"/>
        <v>1</v>
      </c>
      <c r="D25" s="3"/>
      <c r="E25" s="3"/>
      <c r="F25" s="3"/>
      <c r="G25" s="10">
        <v>1</v>
      </c>
      <c r="H25" s="3"/>
      <c r="I25" s="10"/>
      <c r="J25" s="10"/>
      <c r="K25" s="10"/>
      <c r="L25" s="10"/>
      <c r="M25" s="10"/>
      <c r="N25" s="10"/>
      <c r="O25" s="10"/>
    </row>
    <row r="26" spans="1:15" ht="15.75">
      <c r="A26" s="18" t="s">
        <v>87</v>
      </c>
      <c r="B26" s="6" t="s">
        <v>88</v>
      </c>
      <c r="C26" s="20">
        <f t="shared" si="1"/>
        <v>1</v>
      </c>
      <c r="D26" s="3"/>
      <c r="E26" s="3"/>
      <c r="F26" s="3"/>
      <c r="G26" s="10"/>
      <c r="H26" s="3"/>
      <c r="I26" s="10"/>
      <c r="J26" s="10">
        <v>1</v>
      </c>
      <c r="K26" s="10"/>
      <c r="L26" s="10"/>
      <c r="M26" s="10"/>
      <c r="N26" s="10"/>
      <c r="O26" s="10"/>
    </row>
    <row r="27" spans="1:15" ht="15.75">
      <c r="A27" s="18" t="s">
        <v>91</v>
      </c>
      <c r="B27" s="6" t="s">
        <v>92</v>
      </c>
      <c r="C27" s="20">
        <f t="shared" si="1"/>
        <v>1</v>
      </c>
      <c r="D27" s="3"/>
      <c r="E27" s="3"/>
      <c r="F27" s="3"/>
      <c r="G27" s="10"/>
      <c r="H27" s="3"/>
      <c r="I27" s="10"/>
      <c r="J27" s="10"/>
      <c r="K27" s="10">
        <v>1</v>
      </c>
      <c r="L27" s="10"/>
      <c r="M27" s="10"/>
      <c r="N27" s="10"/>
      <c r="O27" s="10"/>
    </row>
    <row r="28" spans="1:15" ht="15.75">
      <c r="A28" s="18" t="s">
        <v>39</v>
      </c>
      <c r="B28" s="6" t="s">
        <v>93</v>
      </c>
      <c r="C28" s="20">
        <f t="shared" si="1"/>
        <v>1</v>
      </c>
      <c r="D28" s="3"/>
      <c r="E28" s="3"/>
      <c r="F28" s="3"/>
      <c r="G28" s="10"/>
      <c r="H28" s="3"/>
      <c r="I28" s="10"/>
      <c r="J28" s="10"/>
      <c r="K28" s="10">
        <v>1</v>
      </c>
      <c r="L28" s="10"/>
      <c r="M28" s="10"/>
      <c r="N28" s="10"/>
      <c r="O28" s="10"/>
    </row>
    <row r="29" spans="1:15" ht="15.75">
      <c r="A29" s="18" t="s">
        <v>94</v>
      </c>
      <c r="B29" s="6" t="s">
        <v>95</v>
      </c>
      <c r="C29" s="20">
        <f t="shared" si="1"/>
        <v>1</v>
      </c>
      <c r="D29" s="3"/>
      <c r="E29" s="3"/>
      <c r="F29" s="3"/>
      <c r="G29" s="10"/>
      <c r="H29" s="3"/>
      <c r="I29" s="10"/>
      <c r="J29" s="10"/>
      <c r="K29" s="10">
        <v>1</v>
      </c>
      <c r="L29" s="10"/>
      <c r="M29" s="10"/>
      <c r="N29" s="10"/>
      <c r="O29" s="10"/>
    </row>
    <row r="30" spans="1:15" ht="15.75">
      <c r="A30" s="18" t="s">
        <v>96</v>
      </c>
      <c r="B30" s="6" t="s">
        <v>95</v>
      </c>
      <c r="C30" s="20">
        <f t="shared" si="1"/>
        <v>2</v>
      </c>
      <c r="D30" s="3"/>
      <c r="E30" s="3"/>
      <c r="F30" s="3"/>
      <c r="G30" s="10"/>
      <c r="H30" s="3"/>
      <c r="I30" s="10"/>
      <c r="J30" s="10"/>
      <c r="K30" s="10">
        <v>1</v>
      </c>
      <c r="L30" s="10"/>
      <c r="M30" s="10"/>
      <c r="N30" s="10">
        <v>1</v>
      </c>
      <c r="O30" s="10"/>
    </row>
    <row r="31" spans="1:15" ht="15.75">
      <c r="A31" s="18" t="s">
        <v>106</v>
      </c>
      <c r="B31" s="6" t="s">
        <v>107</v>
      </c>
      <c r="C31" s="20">
        <f t="shared" si="1"/>
        <v>1</v>
      </c>
      <c r="D31" s="3"/>
      <c r="E31" s="3"/>
      <c r="F31" s="3"/>
      <c r="G31" s="10"/>
      <c r="H31" s="3"/>
      <c r="I31" s="10"/>
      <c r="J31" s="10"/>
      <c r="K31" s="10"/>
      <c r="L31" s="10"/>
      <c r="M31" s="10"/>
      <c r="N31" s="10">
        <v>1</v>
      </c>
      <c r="O31" s="10"/>
    </row>
    <row r="32" spans="1:15" ht="15.75">
      <c r="A32" s="18"/>
      <c r="B32" s="1"/>
      <c r="C32" s="20"/>
      <c r="D32" s="3"/>
      <c r="E32" s="3"/>
      <c r="F32" s="3"/>
      <c r="G32" s="10"/>
      <c r="H32" s="3"/>
      <c r="I32" s="10"/>
      <c r="J32" s="10"/>
      <c r="K32" s="10"/>
      <c r="L32" s="10"/>
      <c r="M32" s="10"/>
      <c r="N32" s="10"/>
      <c r="O32" s="10"/>
    </row>
    <row r="33" spans="1:15" s="15" customFormat="1" ht="11.25">
      <c r="A33" s="16"/>
      <c r="B33" s="16"/>
      <c r="C33" s="17">
        <f t="shared" ref="C33:M33" si="2">SUM(C7:C32)</f>
        <v>80</v>
      </c>
      <c r="D33" s="17">
        <f t="shared" si="2"/>
        <v>11</v>
      </c>
      <c r="E33" s="17">
        <f t="shared" si="2"/>
        <v>5</v>
      </c>
      <c r="F33" s="17">
        <f t="shared" si="2"/>
        <v>8</v>
      </c>
      <c r="G33" s="26">
        <f>SUM(G7:G32)</f>
        <v>12</v>
      </c>
      <c r="H33" s="17">
        <f>SUM(H7:H32)</f>
        <v>4</v>
      </c>
      <c r="I33" s="26">
        <f t="shared" si="2"/>
        <v>7</v>
      </c>
      <c r="J33" s="26">
        <f t="shared" si="2"/>
        <v>8</v>
      </c>
      <c r="K33" s="26">
        <f>SUM(K7:K32)</f>
        <v>13</v>
      </c>
      <c r="L33" s="26"/>
      <c r="M33" s="26">
        <f t="shared" si="2"/>
        <v>5</v>
      </c>
      <c r="N33" s="26">
        <f>SUM(N7:N32)</f>
        <v>7</v>
      </c>
      <c r="O33" s="26">
        <f>SUM(O7:O32)</f>
        <v>0</v>
      </c>
    </row>
    <row r="34" spans="1:15" ht="33.75" customHeight="1">
      <c r="F34" s="61"/>
      <c r="G34" s="62"/>
    </row>
    <row r="35" spans="1:15">
      <c r="B35" s="4"/>
    </row>
    <row r="37" spans="1:15">
      <c r="B37" s="5"/>
    </row>
  </sheetData>
  <sortState ref="A8:K31">
    <sortCondition descending="1" ref="C7"/>
  </sortState>
  <mergeCells count="3">
    <mergeCell ref="B2:O2"/>
    <mergeCell ref="B3:O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6"/>
  <sheetViews>
    <sheetView zoomScale="110" zoomScaleNormal="110" workbookViewId="0">
      <selection activeCell="J10" sqref="J10"/>
    </sheetView>
  </sheetViews>
  <sheetFormatPr defaultRowHeight="15"/>
  <cols>
    <col min="1" max="1" width="20" customWidth="1"/>
    <col min="2" max="2" width="18.7109375" customWidth="1"/>
    <col min="3" max="3" width="9.42578125" style="2" customWidth="1"/>
    <col min="4" max="4" width="6.85546875" style="2" bestFit="1" customWidth="1"/>
    <col min="5" max="5" width="8.5703125" style="2" bestFit="1" customWidth="1"/>
    <col min="6" max="6" width="8.42578125" style="2" bestFit="1" customWidth="1"/>
    <col min="7" max="7" width="8.7109375" style="7" bestFit="1" customWidth="1"/>
    <col min="8" max="8" width="6.42578125" style="2" bestFit="1" customWidth="1"/>
    <col min="9" max="9" width="8.28515625" style="7" bestFit="1" customWidth="1"/>
    <col min="10" max="10" width="8.28515625" style="7" customWidth="1"/>
    <col min="11" max="11" width="7.42578125" style="8" customWidth="1"/>
    <col min="12" max="13" width="8.85546875" style="8" customWidth="1"/>
    <col min="14" max="14" width="5.42578125" style="8" customWidth="1"/>
    <col min="15" max="15" width="8.85546875" style="8" customWidth="1"/>
  </cols>
  <sheetData>
    <row r="2" spans="1:15" ht="23.25">
      <c r="B2" s="71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" customHeight="1">
      <c r="A3" s="14"/>
      <c r="B3" s="71" t="s">
        <v>30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4" customHeight="1" thickBot="1">
      <c r="A4" s="21"/>
      <c r="B4" s="55"/>
      <c r="C4" s="55"/>
      <c r="D4" s="24">
        <v>45438</v>
      </c>
      <c r="E4" s="24">
        <v>45446</v>
      </c>
      <c r="F4" s="24">
        <v>45452</v>
      </c>
      <c r="G4" s="24">
        <v>45466</v>
      </c>
      <c r="H4" s="24">
        <v>45473</v>
      </c>
      <c r="I4" s="24">
        <v>45480</v>
      </c>
      <c r="J4" s="24">
        <v>45487</v>
      </c>
      <c r="K4" s="24">
        <v>45494</v>
      </c>
      <c r="L4" s="24">
        <v>45499</v>
      </c>
      <c r="M4" s="24">
        <v>45500</v>
      </c>
      <c r="N4" s="24">
        <v>45501</v>
      </c>
      <c r="O4" s="24"/>
    </row>
    <row r="5" spans="1:15" ht="23.25" thickBot="1">
      <c r="A5" s="72"/>
      <c r="B5" s="73"/>
      <c r="C5" s="30" t="s">
        <v>0</v>
      </c>
      <c r="D5" s="25" t="s">
        <v>1</v>
      </c>
      <c r="E5" s="25" t="s">
        <v>2</v>
      </c>
      <c r="F5" s="25" t="s">
        <v>3</v>
      </c>
      <c r="G5" s="25" t="s">
        <v>5</v>
      </c>
      <c r="H5" s="25" t="s">
        <v>4</v>
      </c>
      <c r="I5" s="25" t="s">
        <v>6</v>
      </c>
      <c r="J5" s="25" t="s">
        <v>21</v>
      </c>
      <c r="K5" s="25" t="s">
        <v>7</v>
      </c>
      <c r="L5" s="25" t="s">
        <v>22</v>
      </c>
      <c r="M5" s="25" t="s">
        <v>9</v>
      </c>
      <c r="N5" s="25" t="s">
        <v>8</v>
      </c>
      <c r="O5" s="25" t="s">
        <v>10</v>
      </c>
    </row>
    <row r="6" spans="1:15" s="19" customFormat="1" ht="3.75" customHeight="1">
      <c r="A6" s="66"/>
      <c r="B6" s="67"/>
      <c r="C6" s="63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s="19" customFormat="1" ht="15.75">
      <c r="A7" s="18" t="s">
        <v>66</v>
      </c>
      <c r="B7" s="1" t="s">
        <v>34</v>
      </c>
      <c r="C7" s="20">
        <f t="shared" ref="C7:C12" si="0">SUM(D7:O7)</f>
        <v>7</v>
      </c>
      <c r="D7" s="3"/>
      <c r="E7" s="3"/>
      <c r="F7" s="3">
        <v>1</v>
      </c>
      <c r="G7" s="10">
        <v>1</v>
      </c>
      <c r="H7" s="3">
        <v>1</v>
      </c>
      <c r="I7" s="10">
        <v>1</v>
      </c>
      <c r="J7" s="10">
        <v>1</v>
      </c>
      <c r="K7" s="10">
        <v>1</v>
      </c>
      <c r="L7" s="10"/>
      <c r="M7" s="10"/>
      <c r="N7" s="10">
        <v>1</v>
      </c>
      <c r="O7" s="10"/>
    </row>
    <row r="8" spans="1:15" s="19" customFormat="1" ht="15.75">
      <c r="A8" s="28" t="s">
        <v>53</v>
      </c>
      <c r="B8" s="9" t="s">
        <v>54</v>
      </c>
      <c r="C8" s="20">
        <f t="shared" si="0"/>
        <v>7</v>
      </c>
      <c r="D8" s="10">
        <v>1</v>
      </c>
      <c r="E8" s="10">
        <v>1</v>
      </c>
      <c r="F8" s="12"/>
      <c r="G8" s="10">
        <v>1</v>
      </c>
      <c r="H8" s="12">
        <v>1</v>
      </c>
      <c r="I8" s="10">
        <v>1</v>
      </c>
      <c r="J8" s="10"/>
      <c r="K8" s="10"/>
      <c r="L8" s="10">
        <v>1</v>
      </c>
      <c r="M8" s="10">
        <v>1</v>
      </c>
      <c r="N8" s="10"/>
      <c r="O8" s="10"/>
    </row>
    <row r="9" spans="1:15" ht="15.75">
      <c r="A9" s="27" t="s">
        <v>89</v>
      </c>
      <c r="B9" s="11" t="s">
        <v>90</v>
      </c>
      <c r="C9" s="20">
        <f t="shared" si="0"/>
        <v>1</v>
      </c>
      <c r="D9" s="12"/>
      <c r="E9" s="12"/>
      <c r="F9" s="12"/>
      <c r="G9" s="10"/>
      <c r="H9" s="12"/>
      <c r="I9" s="10"/>
      <c r="J9" s="10">
        <v>1</v>
      </c>
      <c r="K9" s="10"/>
      <c r="L9" s="10"/>
      <c r="M9" s="10"/>
      <c r="N9" s="10"/>
      <c r="O9" s="10"/>
    </row>
    <row r="10" spans="1:15" ht="15.75">
      <c r="A10" s="18" t="s">
        <v>130</v>
      </c>
      <c r="B10" s="1" t="s">
        <v>131</v>
      </c>
      <c r="C10" s="20">
        <f t="shared" si="0"/>
        <v>2</v>
      </c>
      <c r="D10" s="3"/>
      <c r="E10" s="3"/>
      <c r="F10" s="3"/>
      <c r="G10" s="10"/>
      <c r="H10" s="3">
        <v>1</v>
      </c>
      <c r="I10" s="10">
        <v>1</v>
      </c>
      <c r="J10" s="10"/>
      <c r="K10" s="10"/>
      <c r="L10" s="10"/>
      <c r="M10" s="10"/>
      <c r="N10" s="10"/>
      <c r="O10" s="10"/>
    </row>
    <row r="11" spans="1:15" s="19" customFormat="1" ht="15.75">
      <c r="A11" s="18"/>
      <c r="B11" s="1"/>
      <c r="C11" s="20">
        <f>SUM(D11:O11)</f>
        <v>0</v>
      </c>
      <c r="D11" s="3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.75">
      <c r="A12" s="18"/>
      <c r="B12" s="29"/>
      <c r="C12" s="20">
        <f t="shared" si="0"/>
        <v>0</v>
      </c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  <c r="O12" s="10"/>
    </row>
    <row r="13" spans="1:15" ht="15.75">
      <c r="A13" s="18"/>
      <c r="B13" s="29"/>
      <c r="C13" s="20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  <c r="O13" s="10"/>
    </row>
    <row r="14" spans="1:15" ht="15.75">
      <c r="A14" s="18"/>
      <c r="B14" s="1"/>
      <c r="C14" s="20"/>
      <c r="D14" s="3"/>
      <c r="E14" s="3"/>
      <c r="F14" s="3"/>
      <c r="G14" s="10"/>
      <c r="H14" s="3"/>
      <c r="I14" s="10"/>
      <c r="J14" s="10"/>
      <c r="K14" s="10"/>
      <c r="L14" s="10"/>
      <c r="M14" s="10"/>
      <c r="N14" s="10"/>
      <c r="O14" s="10"/>
    </row>
    <row r="15" spans="1:15" s="15" customFormat="1" ht="11.25">
      <c r="A15" s="16"/>
      <c r="B15" s="16"/>
      <c r="C15" s="17">
        <f t="shared" ref="C15:J15" si="1">SUM(C7:C14)</f>
        <v>17</v>
      </c>
      <c r="D15" s="17">
        <f t="shared" si="1"/>
        <v>1</v>
      </c>
      <c r="E15" s="17">
        <f t="shared" si="1"/>
        <v>1</v>
      </c>
      <c r="F15" s="17">
        <f t="shared" si="1"/>
        <v>1</v>
      </c>
      <c r="G15" s="26">
        <f t="shared" si="1"/>
        <v>2</v>
      </c>
      <c r="H15" s="17">
        <f t="shared" si="1"/>
        <v>3</v>
      </c>
      <c r="I15" s="26">
        <f t="shared" si="1"/>
        <v>3</v>
      </c>
      <c r="J15" s="26">
        <f t="shared" si="1"/>
        <v>2</v>
      </c>
      <c r="K15" s="26">
        <f>SUM(K7:K14)</f>
        <v>1</v>
      </c>
      <c r="L15" s="26">
        <f>SUM(L7:L14)</f>
        <v>1</v>
      </c>
      <c r="M15" s="26">
        <f>SUM(M7:M14)</f>
        <v>1</v>
      </c>
      <c r="N15" s="26">
        <f>SUM(N7:N14)</f>
        <v>1</v>
      </c>
      <c r="O15" s="26">
        <f>SUM(O7:O14)</f>
        <v>0</v>
      </c>
    </row>
    <row r="16" spans="1:15">
      <c r="B16" s="5"/>
    </row>
  </sheetData>
  <mergeCells count="3">
    <mergeCell ref="B2:O2"/>
    <mergeCell ref="B3:O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9"/>
  <sheetViews>
    <sheetView zoomScale="110" zoomScaleNormal="110" workbookViewId="0">
      <selection activeCell="O18" sqref="O18"/>
    </sheetView>
  </sheetViews>
  <sheetFormatPr defaultRowHeight="15"/>
  <cols>
    <col min="1" max="1" width="20" customWidth="1"/>
    <col min="2" max="2" width="18.7109375" customWidth="1"/>
    <col min="3" max="3" width="9.42578125" style="2" customWidth="1"/>
    <col min="4" max="4" width="6.85546875" style="2" bestFit="1" customWidth="1"/>
    <col min="5" max="5" width="8.5703125" style="2" bestFit="1" customWidth="1"/>
    <col min="6" max="6" width="8.42578125" style="2" bestFit="1" customWidth="1"/>
    <col min="7" max="7" width="8.7109375" style="7" bestFit="1" customWidth="1"/>
    <col min="8" max="8" width="6.42578125" style="2" bestFit="1" customWidth="1"/>
    <col min="9" max="9" width="8.28515625" style="7" bestFit="1" customWidth="1"/>
    <col min="10" max="10" width="8.28515625" style="7" customWidth="1"/>
    <col min="11" max="11" width="7.42578125" style="8" customWidth="1"/>
    <col min="12" max="13" width="8.85546875" style="8" customWidth="1"/>
    <col min="14" max="14" width="5.42578125" style="8" customWidth="1"/>
    <col min="15" max="15" width="8.85546875" style="8" customWidth="1"/>
  </cols>
  <sheetData>
    <row r="2" spans="1:15" ht="23.25">
      <c r="B2" s="71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" customHeight="1">
      <c r="A3" s="14"/>
      <c r="B3" s="71" t="s">
        <v>69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4" customHeight="1" thickBot="1">
      <c r="A4" s="21"/>
      <c r="B4" s="55"/>
      <c r="C4" s="55"/>
      <c r="D4" s="24">
        <v>45438</v>
      </c>
      <c r="E4" s="24">
        <v>45446</v>
      </c>
      <c r="F4" s="24">
        <v>45452</v>
      </c>
      <c r="G4" s="24">
        <v>45466</v>
      </c>
      <c r="H4" s="24">
        <v>45473</v>
      </c>
      <c r="I4" s="24">
        <v>45480</v>
      </c>
      <c r="J4" s="24">
        <v>45487</v>
      </c>
      <c r="K4" s="24">
        <v>45494</v>
      </c>
      <c r="L4" s="24">
        <v>45499</v>
      </c>
      <c r="M4" s="24">
        <v>45500</v>
      </c>
      <c r="N4" s="24">
        <v>45501</v>
      </c>
      <c r="O4" s="24"/>
    </row>
    <row r="5" spans="1:15" ht="23.25" thickBot="1">
      <c r="A5" s="72"/>
      <c r="B5" s="73"/>
      <c r="C5" s="30" t="s">
        <v>0</v>
      </c>
      <c r="D5" s="25" t="s">
        <v>1</v>
      </c>
      <c r="E5" s="25" t="s">
        <v>2</v>
      </c>
      <c r="F5" s="25" t="s">
        <v>3</v>
      </c>
      <c r="G5" s="25" t="s">
        <v>5</v>
      </c>
      <c r="H5" s="25" t="s">
        <v>4</v>
      </c>
      <c r="I5" s="25" t="s">
        <v>6</v>
      </c>
      <c r="J5" s="25" t="s">
        <v>21</v>
      </c>
      <c r="K5" s="25" t="s">
        <v>7</v>
      </c>
      <c r="L5" s="25" t="s">
        <v>22</v>
      </c>
      <c r="M5" s="25" t="s">
        <v>9</v>
      </c>
      <c r="N5" s="25" t="s">
        <v>8</v>
      </c>
      <c r="O5" s="25" t="s">
        <v>10</v>
      </c>
    </row>
    <row r="6" spans="1:15" s="19" customFormat="1" ht="3.75" customHeight="1">
      <c r="A6" s="66"/>
      <c r="B6" s="67"/>
      <c r="C6" s="63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s="19" customFormat="1" ht="15.75">
      <c r="A7" s="18" t="s">
        <v>59</v>
      </c>
      <c r="B7" s="1" t="s">
        <v>60</v>
      </c>
      <c r="C7" s="68">
        <f t="shared" ref="C7:C14" si="0">SUM(D7:O7)</f>
        <v>6</v>
      </c>
      <c r="D7" s="12"/>
      <c r="E7" s="3">
        <v>1</v>
      </c>
      <c r="F7" s="3">
        <v>1</v>
      </c>
      <c r="G7" s="10">
        <v>1</v>
      </c>
      <c r="H7" s="3"/>
      <c r="I7" s="10"/>
      <c r="J7" s="10">
        <v>1</v>
      </c>
      <c r="K7" s="10"/>
      <c r="L7" s="10">
        <v>1</v>
      </c>
      <c r="M7" s="10">
        <v>1</v>
      </c>
      <c r="N7" s="10"/>
      <c r="O7" s="10"/>
    </row>
    <row r="8" spans="1:15" s="19" customFormat="1" ht="15.75">
      <c r="A8" s="18" t="s">
        <v>61</v>
      </c>
      <c r="B8" s="1" t="s">
        <v>62</v>
      </c>
      <c r="C8" s="20">
        <f t="shared" si="0"/>
        <v>2</v>
      </c>
      <c r="D8" s="3"/>
      <c r="E8" s="3">
        <v>1</v>
      </c>
      <c r="F8" s="3"/>
      <c r="G8" s="10">
        <v>1</v>
      </c>
      <c r="H8" s="3"/>
      <c r="I8" s="10"/>
      <c r="J8" s="10"/>
      <c r="K8" s="10"/>
      <c r="L8" s="10"/>
      <c r="M8" s="10"/>
      <c r="N8" s="10"/>
      <c r="O8" s="10"/>
    </row>
    <row r="9" spans="1:15" ht="15.75">
      <c r="A9" s="18" t="s">
        <v>67</v>
      </c>
      <c r="B9" s="1" t="s">
        <v>68</v>
      </c>
      <c r="C9" s="20">
        <f t="shared" si="0"/>
        <v>2</v>
      </c>
      <c r="D9" s="12"/>
      <c r="E9" s="3"/>
      <c r="F9" s="10">
        <v>1</v>
      </c>
      <c r="G9" s="10">
        <v>1</v>
      </c>
      <c r="H9" s="10"/>
      <c r="I9" s="10"/>
      <c r="J9" s="10"/>
      <c r="K9" s="10"/>
      <c r="L9" s="10"/>
      <c r="M9" s="10"/>
      <c r="N9" s="10"/>
      <c r="O9" s="10"/>
    </row>
    <row r="10" spans="1:15" s="19" customFormat="1" ht="15.75">
      <c r="A10" s="28" t="s">
        <v>99</v>
      </c>
      <c r="B10" s="9" t="s">
        <v>52</v>
      </c>
      <c r="C10" s="20">
        <f t="shared" si="0"/>
        <v>1</v>
      </c>
      <c r="D10" s="10"/>
      <c r="E10" s="10"/>
      <c r="F10" s="3"/>
      <c r="G10" s="10"/>
      <c r="H10" s="3"/>
      <c r="I10" s="10"/>
      <c r="J10" s="10"/>
      <c r="K10" s="10">
        <v>1</v>
      </c>
      <c r="L10" s="10"/>
      <c r="M10" s="10"/>
      <c r="N10" s="10"/>
      <c r="O10" s="10"/>
    </row>
    <row r="11" spans="1:15" ht="15.75">
      <c r="A11" s="18" t="s">
        <v>100</v>
      </c>
      <c r="B11" s="9" t="s">
        <v>101</v>
      </c>
      <c r="C11" s="20">
        <f t="shared" si="0"/>
        <v>1</v>
      </c>
      <c r="D11" s="12"/>
      <c r="E11" s="3"/>
      <c r="F11" s="3"/>
      <c r="G11" s="10"/>
      <c r="H11" s="3"/>
      <c r="I11" s="10"/>
      <c r="J11" s="10"/>
      <c r="K11" s="10">
        <v>1</v>
      </c>
      <c r="L11" s="10"/>
      <c r="M11" s="10"/>
      <c r="N11" s="10"/>
      <c r="O11" s="10"/>
    </row>
    <row r="12" spans="1:15" ht="15.75">
      <c r="A12" s="18" t="s">
        <v>132</v>
      </c>
      <c r="B12" s="1" t="s">
        <v>133</v>
      </c>
      <c r="C12" s="20">
        <f t="shared" si="0"/>
        <v>3</v>
      </c>
      <c r="D12" s="3"/>
      <c r="E12" s="3"/>
      <c r="F12" s="3">
        <v>1</v>
      </c>
      <c r="G12" s="10">
        <v>1</v>
      </c>
      <c r="H12" s="3"/>
      <c r="I12" s="10"/>
      <c r="J12" s="10"/>
      <c r="K12" s="10">
        <v>1</v>
      </c>
      <c r="L12" s="10"/>
      <c r="M12" s="10"/>
      <c r="N12" s="10"/>
      <c r="O12" s="10"/>
    </row>
    <row r="13" spans="1:15" ht="15.75">
      <c r="A13" s="23"/>
      <c r="B13" s="6"/>
      <c r="C13" s="20">
        <f t="shared" si="0"/>
        <v>0</v>
      </c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  <c r="O13" s="10"/>
    </row>
    <row r="14" spans="1:15" ht="15.75">
      <c r="A14" s="18"/>
      <c r="B14" s="1"/>
      <c r="C14" s="20">
        <f t="shared" si="0"/>
        <v>0</v>
      </c>
      <c r="D14" s="12"/>
      <c r="E14" s="3"/>
      <c r="F14" s="3"/>
      <c r="G14" s="10"/>
      <c r="H14" s="3"/>
      <c r="I14" s="10"/>
      <c r="J14" s="10"/>
      <c r="K14" s="10"/>
      <c r="L14" s="10"/>
      <c r="M14" s="10"/>
      <c r="N14" s="10"/>
      <c r="O14" s="10"/>
    </row>
    <row r="15" spans="1:15" s="15" customFormat="1" ht="9">
      <c r="A15" s="16"/>
      <c r="B15" s="16"/>
      <c r="C15" s="17">
        <f>SUM(C7:C14)</f>
        <v>15</v>
      </c>
      <c r="D15" s="17">
        <f>SUM(D7:D14)</f>
        <v>0</v>
      </c>
      <c r="E15" s="17">
        <f>SUM(E7:E14)</f>
        <v>2</v>
      </c>
      <c r="F15" s="17">
        <f>SUM(F7:F14)</f>
        <v>3</v>
      </c>
      <c r="G15" s="17">
        <f>SUM(G7:G14)</f>
        <v>4</v>
      </c>
      <c r="H15" s="17">
        <f>SUM(H7:H14)</f>
        <v>0</v>
      </c>
      <c r="I15" s="17">
        <f>SUM(I7:I14)</f>
        <v>0</v>
      </c>
      <c r="J15" s="17">
        <f>SUM(J7:J14)</f>
        <v>1</v>
      </c>
      <c r="K15" s="17">
        <f>SUM(K7:K14)</f>
        <v>3</v>
      </c>
      <c r="L15" s="17">
        <f>SUM(L7:L14)</f>
        <v>1</v>
      </c>
      <c r="M15" s="17">
        <f>SUM(M7:M14)</f>
        <v>1</v>
      </c>
      <c r="N15" s="17">
        <f>SUM(N7:N14)</f>
        <v>0</v>
      </c>
      <c r="O15" s="17">
        <f>SUM(O7:O14)</f>
        <v>0</v>
      </c>
    </row>
    <row r="17" spans="2:2">
      <c r="B17" s="4"/>
    </row>
    <row r="19" spans="2:2">
      <c r="B19" s="5"/>
    </row>
  </sheetData>
  <sortState ref="A8:H23">
    <sortCondition descending="1" ref="C7"/>
  </sortState>
  <mergeCells count="3">
    <mergeCell ref="B2:O2"/>
    <mergeCell ref="B3:O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3"/>
  <sheetViews>
    <sheetView zoomScale="110" zoomScaleNormal="110" workbookViewId="0">
      <selection activeCell="A18" sqref="A18"/>
    </sheetView>
  </sheetViews>
  <sheetFormatPr defaultRowHeight="15"/>
  <cols>
    <col min="1" max="1" width="20.85546875" customWidth="1"/>
    <col min="2" max="2" width="15.85546875" customWidth="1"/>
    <col min="3" max="3" width="9.42578125" style="2" customWidth="1"/>
    <col min="4" max="4" width="6.85546875" style="2" bestFit="1" customWidth="1"/>
    <col min="5" max="5" width="8.5703125" style="2" bestFit="1" customWidth="1"/>
    <col min="6" max="6" width="8.42578125" style="2" bestFit="1" customWidth="1"/>
    <col min="7" max="7" width="8.7109375" style="7" bestFit="1" customWidth="1"/>
    <col min="8" max="8" width="6.42578125" style="2" bestFit="1" customWidth="1"/>
    <col min="9" max="9" width="8.28515625" style="7" bestFit="1" customWidth="1"/>
    <col min="10" max="10" width="8.28515625" style="7" customWidth="1"/>
    <col min="11" max="11" width="7.42578125" style="8" customWidth="1"/>
    <col min="12" max="13" width="8.85546875" style="8" customWidth="1"/>
    <col min="14" max="14" width="5.42578125" style="8" customWidth="1"/>
    <col min="15" max="15" width="8.85546875" style="8" customWidth="1"/>
  </cols>
  <sheetData>
    <row r="2" spans="1:15" ht="23.25">
      <c r="B2" s="71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" customHeight="1">
      <c r="A3" s="14"/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24" customHeight="1" thickBot="1">
      <c r="A4" s="21"/>
      <c r="B4" s="55"/>
      <c r="C4" s="55"/>
      <c r="D4" s="24">
        <v>45438</v>
      </c>
      <c r="E4" s="24">
        <v>45446</v>
      </c>
      <c r="F4" s="24">
        <v>45452</v>
      </c>
      <c r="G4" s="24">
        <v>45466</v>
      </c>
      <c r="H4" s="24">
        <v>45473</v>
      </c>
      <c r="I4" s="24">
        <v>45480</v>
      </c>
      <c r="J4" s="24">
        <v>45487</v>
      </c>
      <c r="K4" s="24">
        <v>45494</v>
      </c>
      <c r="L4" s="24">
        <v>45499</v>
      </c>
      <c r="M4" s="24">
        <v>45500</v>
      </c>
      <c r="N4" s="24">
        <v>45501</v>
      </c>
      <c r="O4" s="24"/>
    </row>
    <row r="5" spans="1:15" ht="23.25" thickBot="1">
      <c r="A5" s="72"/>
      <c r="B5" s="73"/>
      <c r="C5" s="30" t="s">
        <v>0</v>
      </c>
      <c r="D5" s="25" t="s">
        <v>1</v>
      </c>
      <c r="E5" s="25" t="s">
        <v>2</v>
      </c>
      <c r="F5" s="25" t="s">
        <v>3</v>
      </c>
      <c r="G5" s="25" t="s">
        <v>5</v>
      </c>
      <c r="H5" s="25" t="s">
        <v>4</v>
      </c>
      <c r="I5" s="25" t="s">
        <v>6</v>
      </c>
      <c r="J5" s="25" t="s">
        <v>21</v>
      </c>
      <c r="K5" s="25" t="s">
        <v>7</v>
      </c>
      <c r="L5" s="25" t="s">
        <v>22</v>
      </c>
      <c r="M5" s="25" t="s">
        <v>9</v>
      </c>
      <c r="N5" s="25" t="s">
        <v>8</v>
      </c>
      <c r="O5" s="25" t="s">
        <v>10</v>
      </c>
    </row>
    <row r="6" spans="1:15" s="19" customFormat="1" ht="3.75" customHeight="1">
      <c r="A6" s="66"/>
      <c r="B6" s="67"/>
      <c r="C6" s="63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7.25" customHeight="1">
      <c r="A7" s="23" t="s">
        <v>134</v>
      </c>
      <c r="B7" s="1" t="s">
        <v>135</v>
      </c>
      <c r="C7" s="20">
        <f>SUM(D7:O7)</f>
        <v>6</v>
      </c>
      <c r="D7" s="3"/>
      <c r="E7" s="3">
        <v>1</v>
      </c>
      <c r="F7" s="3"/>
      <c r="G7" s="10"/>
      <c r="H7" s="3">
        <v>1</v>
      </c>
      <c r="I7" s="10">
        <v>1</v>
      </c>
      <c r="J7" s="10">
        <v>1</v>
      </c>
      <c r="K7" s="10"/>
      <c r="L7" s="10"/>
      <c r="M7" s="10">
        <v>1</v>
      </c>
      <c r="N7" s="10">
        <v>1</v>
      </c>
      <c r="O7" s="10"/>
    </row>
    <row r="8" spans="1:15" ht="15.75">
      <c r="A8" s="28" t="s">
        <v>77</v>
      </c>
      <c r="B8" s="18" t="s">
        <v>78</v>
      </c>
      <c r="C8" s="20">
        <f>SUM(D8:O8)</f>
        <v>3</v>
      </c>
      <c r="D8" s="3"/>
      <c r="E8" s="3"/>
      <c r="F8" s="3"/>
      <c r="G8" s="10">
        <v>1</v>
      </c>
      <c r="H8" s="3">
        <v>1</v>
      </c>
      <c r="I8" s="10"/>
      <c r="J8" s="10">
        <v>1</v>
      </c>
      <c r="K8" s="10"/>
      <c r="L8" s="10"/>
      <c r="M8" s="10"/>
      <c r="N8" s="10"/>
      <c r="O8" s="10"/>
    </row>
    <row r="9" spans="1:15" ht="15.75">
      <c r="A9" s="28" t="s">
        <v>70</v>
      </c>
      <c r="B9" s="9" t="s">
        <v>71</v>
      </c>
      <c r="C9" s="20">
        <f t="shared" ref="C9" si="0">SUM(D9:O9)</f>
        <v>2</v>
      </c>
      <c r="D9" s="10"/>
      <c r="E9" s="10"/>
      <c r="F9" s="3">
        <v>1</v>
      </c>
      <c r="G9" s="10">
        <v>1</v>
      </c>
      <c r="H9" s="3"/>
      <c r="I9" s="10"/>
      <c r="J9" s="10"/>
      <c r="K9" s="10"/>
      <c r="L9" s="10"/>
      <c r="M9" s="10"/>
      <c r="N9" s="10"/>
      <c r="O9" s="10"/>
    </row>
    <row r="10" spans="1:15" s="19" customFormat="1" ht="15.75">
      <c r="A10" s="28" t="s">
        <v>75</v>
      </c>
      <c r="B10" s="1" t="s">
        <v>76</v>
      </c>
      <c r="C10" s="20">
        <f t="shared" ref="C10:C16" si="1">SUM(D10:O10)</f>
        <v>2</v>
      </c>
      <c r="D10" s="3"/>
      <c r="E10" s="3"/>
      <c r="F10" s="3"/>
      <c r="G10" s="10">
        <v>1</v>
      </c>
      <c r="H10" s="3"/>
      <c r="I10" s="10"/>
      <c r="J10" s="10"/>
      <c r="K10" s="10">
        <v>1</v>
      </c>
      <c r="L10" s="10"/>
      <c r="M10" s="10"/>
      <c r="N10" s="10"/>
      <c r="O10" s="10"/>
    </row>
    <row r="11" spans="1:15" s="19" customFormat="1" ht="15.75">
      <c r="A11" s="28" t="s">
        <v>79</v>
      </c>
      <c r="B11" s="6" t="s">
        <v>80</v>
      </c>
      <c r="C11" s="20">
        <f t="shared" si="1"/>
        <v>2</v>
      </c>
      <c r="D11" s="3"/>
      <c r="E11" s="3"/>
      <c r="F11" s="3"/>
      <c r="G11" s="10">
        <v>1</v>
      </c>
      <c r="H11" s="3"/>
      <c r="I11" s="10"/>
      <c r="J11" s="10"/>
      <c r="K11" s="10"/>
      <c r="L11" s="10">
        <v>1</v>
      </c>
      <c r="M11" s="10"/>
      <c r="N11" s="10"/>
      <c r="O11" s="10"/>
    </row>
    <row r="12" spans="1:15" ht="15.75">
      <c r="A12" s="18" t="s">
        <v>63</v>
      </c>
      <c r="B12" s="1" t="s">
        <v>64</v>
      </c>
      <c r="C12" s="68">
        <f t="shared" si="1"/>
        <v>1</v>
      </c>
      <c r="D12" s="3"/>
      <c r="E12" s="3">
        <v>1</v>
      </c>
      <c r="F12" s="3"/>
      <c r="G12" s="10"/>
      <c r="H12" s="3"/>
      <c r="I12" s="10"/>
      <c r="J12" s="10"/>
      <c r="K12" s="10"/>
      <c r="L12" s="10"/>
      <c r="M12" s="10"/>
      <c r="N12" s="10"/>
      <c r="O12" s="10"/>
    </row>
    <row r="13" spans="1:15" ht="15.75">
      <c r="A13" s="28" t="s">
        <v>85</v>
      </c>
      <c r="B13" s="1" t="s">
        <v>86</v>
      </c>
      <c r="C13" s="20">
        <f t="shared" si="1"/>
        <v>1</v>
      </c>
      <c r="D13" s="3"/>
      <c r="E13" s="3"/>
      <c r="F13" s="3"/>
      <c r="G13" s="10"/>
      <c r="H13" s="3"/>
      <c r="I13" s="10">
        <v>1</v>
      </c>
      <c r="J13" s="10"/>
      <c r="K13" s="10"/>
      <c r="L13" s="10"/>
      <c r="M13" s="10"/>
      <c r="N13" s="10"/>
      <c r="O13" s="10"/>
    </row>
    <row r="14" spans="1:15" ht="15.75">
      <c r="A14" s="18" t="s">
        <v>102</v>
      </c>
      <c r="B14" s="1" t="s">
        <v>103</v>
      </c>
      <c r="C14" s="20">
        <f t="shared" si="1"/>
        <v>1</v>
      </c>
      <c r="D14" s="3"/>
      <c r="E14" s="3"/>
      <c r="F14" s="3"/>
      <c r="G14" s="10"/>
      <c r="H14" s="3"/>
      <c r="I14" s="10"/>
      <c r="J14" s="10"/>
      <c r="K14" s="10"/>
      <c r="L14" s="10">
        <v>1</v>
      </c>
      <c r="M14" s="10"/>
      <c r="N14" s="10"/>
      <c r="O14" s="10"/>
    </row>
    <row r="15" spans="1:15" ht="15.75">
      <c r="A15" s="23" t="s">
        <v>104</v>
      </c>
      <c r="B15" s="1" t="s">
        <v>105</v>
      </c>
      <c r="C15" s="20">
        <f t="shared" si="1"/>
        <v>1</v>
      </c>
      <c r="D15" s="3"/>
      <c r="E15" s="3"/>
      <c r="F15" s="3"/>
      <c r="G15" s="10"/>
      <c r="H15" s="3"/>
      <c r="I15" s="10"/>
      <c r="J15" s="10"/>
      <c r="K15" s="10"/>
      <c r="L15" s="10">
        <v>1</v>
      </c>
      <c r="M15" s="10"/>
      <c r="N15" s="10"/>
      <c r="O15" s="10"/>
    </row>
    <row r="16" spans="1:15" ht="15.75">
      <c r="A16" s="23" t="s">
        <v>136</v>
      </c>
      <c r="B16" s="1" t="s">
        <v>137</v>
      </c>
      <c r="C16" s="20">
        <f t="shared" si="1"/>
        <v>1</v>
      </c>
      <c r="D16" s="3"/>
      <c r="E16" s="3"/>
      <c r="F16" s="3"/>
      <c r="G16" s="10"/>
      <c r="H16" s="3"/>
      <c r="I16" s="10"/>
      <c r="J16" s="10"/>
      <c r="K16" s="10">
        <v>1</v>
      </c>
      <c r="L16" s="10"/>
      <c r="M16" s="10"/>
      <c r="N16" s="10"/>
      <c r="O16" s="10"/>
    </row>
    <row r="17" spans="1:15" ht="15.75">
      <c r="A17" s="23"/>
      <c r="B17" s="1"/>
      <c r="C17" s="20"/>
      <c r="D17" s="3"/>
      <c r="E17" s="3"/>
      <c r="F17" s="3"/>
      <c r="G17" s="10"/>
      <c r="H17" s="3"/>
      <c r="I17" s="10"/>
      <c r="J17" s="10"/>
      <c r="K17" s="10"/>
      <c r="L17" s="10"/>
      <c r="M17" s="10"/>
      <c r="N17" s="10"/>
      <c r="O17" s="10"/>
    </row>
    <row r="18" spans="1:15" ht="15.75">
      <c r="A18" s="18"/>
      <c r="B18" s="1"/>
      <c r="C18" s="20"/>
      <c r="D18" s="3"/>
      <c r="E18" s="3"/>
      <c r="F18" s="3"/>
      <c r="G18" s="10"/>
      <c r="H18" s="3"/>
      <c r="I18" s="10"/>
      <c r="J18" s="10"/>
      <c r="K18" s="10"/>
      <c r="L18" s="10"/>
      <c r="M18" s="10"/>
      <c r="N18" s="10"/>
      <c r="O18" s="10"/>
    </row>
    <row r="19" spans="1:15" s="15" customFormat="1" ht="9">
      <c r="A19" s="16"/>
      <c r="B19" s="16"/>
      <c r="C19" s="17">
        <f>SUM(C8:C18)</f>
        <v>14</v>
      </c>
      <c r="D19" s="17">
        <f>SUM(D8:D18)</f>
        <v>0</v>
      </c>
      <c r="E19" s="17">
        <f>SUM(E8:E18)</f>
        <v>1</v>
      </c>
      <c r="F19" s="17">
        <f>SUM(F8:F18)</f>
        <v>1</v>
      </c>
      <c r="G19" s="17">
        <f>SUM(G8:G18)</f>
        <v>4</v>
      </c>
      <c r="H19" s="17">
        <f>SUM(H8:H18)</f>
        <v>1</v>
      </c>
      <c r="I19" s="17">
        <f>SUM(I8:I18)</f>
        <v>1</v>
      </c>
      <c r="J19" s="17">
        <f>SUM(J8:J18)</f>
        <v>1</v>
      </c>
      <c r="K19" s="17">
        <f>SUM(K8:K18)</f>
        <v>2</v>
      </c>
      <c r="L19" s="17">
        <f>SUM(L8:L18)</f>
        <v>3</v>
      </c>
      <c r="M19" s="17">
        <f>SUM(M8:M18)</f>
        <v>0</v>
      </c>
      <c r="N19" s="17">
        <f>SUM(N8:N18)</f>
        <v>0</v>
      </c>
      <c r="O19" s="17">
        <f>SUM(O8:O18)</f>
        <v>0</v>
      </c>
    </row>
    <row r="20" spans="1:15">
      <c r="D20" s="69">
        <f>SUM(D19:O19)</f>
        <v>14</v>
      </c>
    </row>
    <row r="21" spans="1:15">
      <c r="B21" s="4"/>
    </row>
    <row r="23" spans="1:15">
      <c r="B23" s="5"/>
    </row>
  </sheetData>
  <sortState ref="A8:C14">
    <sortCondition descending="1" ref="C7"/>
  </sortState>
  <mergeCells count="3">
    <mergeCell ref="B2:O2"/>
    <mergeCell ref="B3:O3"/>
    <mergeCell ref="A5:B5"/>
  </mergeCells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7"/>
  <sheetViews>
    <sheetView workbookViewId="0">
      <selection activeCell="B20" sqref="B20"/>
    </sheetView>
  </sheetViews>
  <sheetFormatPr defaultRowHeight="15.75"/>
  <cols>
    <col min="1" max="1" width="2.7109375" style="32" customWidth="1"/>
    <col min="2" max="2" width="16.140625" style="33" bestFit="1" customWidth="1"/>
    <col min="3" max="6" width="10.7109375" style="35" customWidth="1"/>
    <col min="7" max="7" width="4.28515625" customWidth="1"/>
    <col min="8" max="8" width="3" style="32" bestFit="1" customWidth="1"/>
    <col min="9" max="9" width="16.140625" bestFit="1" customWidth="1"/>
    <col min="10" max="13" width="11.7109375" customWidth="1"/>
    <col min="14" max="14" width="11.7109375" style="34" customWidth="1"/>
  </cols>
  <sheetData>
    <row r="2" spans="1:14" s="31" customFormat="1">
      <c r="A2" s="32"/>
      <c r="B2" s="33"/>
      <c r="C2" s="50" t="s">
        <v>25</v>
      </c>
      <c r="D2" s="50" t="s">
        <v>26</v>
      </c>
      <c r="E2" s="50" t="s">
        <v>27</v>
      </c>
      <c r="F2" s="50" t="s">
        <v>28</v>
      </c>
      <c r="H2" s="32"/>
      <c r="I2" s="33"/>
      <c r="J2" s="50" t="s">
        <v>25</v>
      </c>
      <c r="K2" s="50" t="s">
        <v>26</v>
      </c>
      <c r="L2" s="50" t="s">
        <v>27</v>
      </c>
      <c r="M2" s="50" t="s">
        <v>28</v>
      </c>
      <c r="N2" s="34"/>
    </row>
    <row r="3" spans="1:14">
      <c r="A3" s="29">
        <v>1</v>
      </c>
      <c r="B3" s="43" t="s">
        <v>11</v>
      </c>
      <c r="C3" s="60" t="s">
        <v>108</v>
      </c>
      <c r="D3" s="60" t="s">
        <v>109</v>
      </c>
      <c r="E3" s="60">
        <v>14</v>
      </c>
      <c r="F3" s="60">
        <v>14</v>
      </c>
      <c r="G3" s="57">
        <f>21+8+14+14</f>
        <v>57</v>
      </c>
      <c r="H3" s="29">
        <v>1</v>
      </c>
      <c r="I3" s="43"/>
      <c r="J3" s="59"/>
      <c r="K3" s="59"/>
      <c r="L3" s="59"/>
      <c r="M3" s="59"/>
      <c r="N3" s="46">
        <f>SUM(J3:M3)</f>
        <v>0</v>
      </c>
    </row>
    <row r="4" spans="1:14">
      <c r="A4" s="29">
        <v>2</v>
      </c>
      <c r="B4" s="43" t="s">
        <v>12</v>
      </c>
      <c r="C4" s="60" t="s">
        <v>110</v>
      </c>
      <c r="D4" s="60">
        <v>7</v>
      </c>
      <c r="E4" s="60" t="s">
        <v>111</v>
      </c>
      <c r="F4" s="60" t="s">
        <v>111</v>
      </c>
      <c r="G4" s="57">
        <f>9+7+13+13</f>
        <v>42</v>
      </c>
      <c r="H4" s="29">
        <v>2</v>
      </c>
      <c r="I4" s="43"/>
      <c r="J4" s="59"/>
      <c r="K4" s="59"/>
      <c r="L4" s="59"/>
      <c r="M4" s="59"/>
      <c r="N4" s="46">
        <f t="shared" ref="N4:N14" si="0">SUM(J4:M4)</f>
        <v>0</v>
      </c>
    </row>
    <row r="5" spans="1:14">
      <c r="A5" s="29">
        <v>3</v>
      </c>
      <c r="B5" s="43" t="s">
        <v>13</v>
      </c>
      <c r="C5" s="60" t="s">
        <v>112</v>
      </c>
      <c r="D5" s="60" t="s">
        <v>109</v>
      </c>
      <c r="E5" s="60">
        <v>16</v>
      </c>
      <c r="F5" s="60">
        <v>10</v>
      </c>
      <c r="G5" s="57">
        <f>38+8+16+10</f>
        <v>72</v>
      </c>
      <c r="H5" s="29">
        <v>3</v>
      </c>
      <c r="I5" s="43"/>
      <c r="J5" s="59"/>
      <c r="K5" s="59"/>
      <c r="L5" s="59"/>
      <c r="M5" s="59"/>
      <c r="N5" s="46">
        <f t="shared" si="0"/>
        <v>0</v>
      </c>
    </row>
    <row r="6" spans="1:14">
      <c r="A6" s="29">
        <v>4</v>
      </c>
      <c r="B6" s="43" t="s">
        <v>15</v>
      </c>
      <c r="C6" s="60" t="s">
        <v>113</v>
      </c>
      <c r="D6" s="60" t="s">
        <v>114</v>
      </c>
      <c r="E6" s="60">
        <v>15</v>
      </c>
      <c r="F6" s="60" t="s">
        <v>115</v>
      </c>
      <c r="G6" s="57">
        <f>43+12+15+26</f>
        <v>96</v>
      </c>
      <c r="H6" s="29">
        <v>4</v>
      </c>
      <c r="I6" s="43"/>
      <c r="J6" s="59"/>
      <c r="K6" s="59"/>
      <c r="L6" s="59"/>
      <c r="M6" s="59"/>
      <c r="N6" s="46">
        <f t="shared" si="0"/>
        <v>0</v>
      </c>
    </row>
    <row r="7" spans="1:14">
      <c r="A7" s="29">
        <v>5</v>
      </c>
      <c r="B7" s="43" t="s">
        <v>14</v>
      </c>
      <c r="C7" s="60" t="s">
        <v>116</v>
      </c>
      <c r="D7" s="60">
        <v>8</v>
      </c>
      <c r="E7" s="60">
        <v>4</v>
      </c>
      <c r="F7" s="60">
        <v>15</v>
      </c>
      <c r="G7" s="57">
        <f>11+8+4+15</f>
        <v>38</v>
      </c>
      <c r="H7" s="29">
        <v>5</v>
      </c>
      <c r="I7" s="43"/>
      <c r="J7" s="59"/>
      <c r="K7" s="59"/>
      <c r="L7" s="59"/>
      <c r="M7" s="59"/>
      <c r="N7" s="46">
        <f t="shared" si="0"/>
        <v>0</v>
      </c>
    </row>
    <row r="8" spans="1:14">
      <c r="A8" s="29">
        <v>6</v>
      </c>
      <c r="B8" s="43" t="s">
        <v>16</v>
      </c>
      <c r="C8" s="60" t="s">
        <v>117</v>
      </c>
      <c r="D8" s="60" t="s">
        <v>114</v>
      </c>
      <c r="E8" s="60">
        <v>7</v>
      </c>
      <c r="F8" s="60">
        <v>16</v>
      </c>
      <c r="G8" s="57">
        <f>11+13+7+16</f>
        <v>47</v>
      </c>
      <c r="H8" s="29">
        <v>6</v>
      </c>
      <c r="I8" s="43"/>
      <c r="J8" s="59"/>
      <c r="K8" s="59"/>
      <c r="L8" s="59"/>
      <c r="M8" s="59"/>
      <c r="N8" s="46">
        <f t="shared" si="0"/>
        <v>0</v>
      </c>
    </row>
    <row r="9" spans="1:14">
      <c r="A9" s="29">
        <v>7</v>
      </c>
      <c r="B9" s="43" t="s">
        <v>118</v>
      </c>
      <c r="C9" s="60" t="s">
        <v>121</v>
      </c>
      <c r="D9" s="60" t="s">
        <v>122</v>
      </c>
      <c r="E9" s="60">
        <v>7</v>
      </c>
      <c r="F9" s="60">
        <v>11</v>
      </c>
      <c r="G9" s="57">
        <f>28+9+7+11</f>
        <v>55</v>
      </c>
      <c r="H9" s="29"/>
      <c r="I9" s="43"/>
      <c r="J9" s="59"/>
      <c r="K9" s="59"/>
      <c r="L9" s="59"/>
      <c r="M9" s="59"/>
      <c r="N9" s="46"/>
    </row>
    <row r="10" spans="1:14">
      <c r="A10" s="29">
        <v>8</v>
      </c>
      <c r="B10" s="43" t="s">
        <v>19</v>
      </c>
      <c r="C10" s="60" t="s">
        <v>123</v>
      </c>
      <c r="D10" s="60" t="s">
        <v>124</v>
      </c>
      <c r="E10" s="60">
        <v>17</v>
      </c>
      <c r="F10" s="60">
        <v>13</v>
      </c>
      <c r="G10" s="57">
        <f>23+6+17+16</f>
        <v>62</v>
      </c>
      <c r="H10" s="29"/>
      <c r="I10" s="43"/>
      <c r="J10" s="59"/>
      <c r="K10" s="59"/>
      <c r="L10" s="59"/>
      <c r="M10" s="59"/>
      <c r="N10" s="46"/>
    </row>
    <row r="11" spans="1:14">
      <c r="A11" s="29">
        <v>9</v>
      </c>
      <c r="B11" s="43" t="s">
        <v>119</v>
      </c>
      <c r="C11" s="60" t="s">
        <v>125</v>
      </c>
      <c r="D11" s="60">
        <v>13</v>
      </c>
      <c r="E11" s="60">
        <v>17</v>
      </c>
      <c r="F11" s="60">
        <v>15</v>
      </c>
      <c r="G11" s="57">
        <f>3+13+17+15</f>
        <v>48</v>
      </c>
      <c r="H11" s="29"/>
      <c r="I11" s="43"/>
      <c r="J11" s="59"/>
      <c r="K11" s="59"/>
      <c r="L11" s="59"/>
      <c r="M11" s="59"/>
      <c r="N11" s="46"/>
    </row>
    <row r="12" spans="1:14">
      <c r="A12" s="29">
        <v>10</v>
      </c>
      <c r="B12" s="43" t="s">
        <v>18</v>
      </c>
      <c r="C12" s="60" t="s">
        <v>126</v>
      </c>
      <c r="D12" s="60" t="s">
        <v>127</v>
      </c>
      <c r="E12" s="60">
        <v>8</v>
      </c>
      <c r="F12" s="60">
        <v>4</v>
      </c>
      <c r="G12" s="57">
        <f>13+8+8+4</f>
        <v>33</v>
      </c>
      <c r="H12" s="29"/>
      <c r="I12" s="43"/>
      <c r="J12" s="59"/>
      <c r="K12" s="59"/>
      <c r="L12" s="59"/>
      <c r="M12" s="59"/>
      <c r="N12" s="46"/>
    </row>
    <row r="13" spans="1:14">
      <c r="A13" s="29">
        <v>11</v>
      </c>
      <c r="B13" s="43" t="s">
        <v>17</v>
      </c>
      <c r="C13" s="60" t="s">
        <v>128</v>
      </c>
      <c r="D13" s="60">
        <v>5</v>
      </c>
      <c r="E13" s="60" t="s">
        <v>129</v>
      </c>
      <c r="F13" s="60">
        <v>7</v>
      </c>
      <c r="G13" s="57">
        <f>12+5+9+7</f>
        <v>33</v>
      </c>
      <c r="H13" s="29">
        <v>7</v>
      </c>
      <c r="I13" s="43"/>
      <c r="J13" s="59"/>
      <c r="K13" s="59"/>
      <c r="L13" s="59"/>
      <c r="M13" s="59"/>
      <c r="N13" s="46">
        <f t="shared" si="0"/>
        <v>0</v>
      </c>
    </row>
    <row r="14" spans="1:14">
      <c r="A14" s="29">
        <v>14</v>
      </c>
      <c r="B14" s="43" t="s">
        <v>120</v>
      </c>
      <c r="C14" s="60"/>
      <c r="D14" s="60"/>
      <c r="E14" s="60"/>
      <c r="F14" s="60"/>
      <c r="G14" s="57">
        <f t="shared" ref="G14" si="1">SUM(C14:F14)</f>
        <v>0</v>
      </c>
      <c r="H14" s="29">
        <v>10</v>
      </c>
      <c r="I14" s="56"/>
      <c r="J14" s="59"/>
      <c r="K14" s="59"/>
      <c r="L14" s="59"/>
      <c r="M14" s="59"/>
      <c r="N14" s="46">
        <f t="shared" si="0"/>
        <v>0</v>
      </c>
    </row>
    <row r="15" spans="1:14">
      <c r="B15" s="45" t="s">
        <v>20</v>
      </c>
      <c r="C15" s="44">
        <f>SUM(C3:C14)</f>
        <v>0</v>
      </c>
      <c r="D15" s="44">
        <f>SUM(D3:D14)</f>
        <v>33</v>
      </c>
      <c r="E15" s="44">
        <f>SUM(E3:E14)</f>
        <v>105</v>
      </c>
      <c r="F15" s="44">
        <f>SUM(F3:F14)</f>
        <v>105</v>
      </c>
      <c r="G15" s="58">
        <f>SUM(G3:G14)</f>
        <v>583</v>
      </c>
      <c r="I15" s="33"/>
      <c r="J15" s="41"/>
      <c r="K15" s="41"/>
      <c r="L15" s="41"/>
      <c r="M15" s="41"/>
      <c r="N15" s="42">
        <f>SUM(N3:N14)</f>
        <v>0</v>
      </c>
    </row>
    <row r="16" spans="1:14">
      <c r="F16" s="35">
        <f>SUM(C15:F15)</f>
        <v>243</v>
      </c>
    </row>
    <row r="18" spans="2:8">
      <c r="B18" s="47"/>
      <c r="C18" s="37"/>
      <c r="D18" s="37"/>
      <c r="E18" s="37"/>
      <c r="F18" s="37"/>
      <c r="G18" s="53"/>
      <c r="H18" s="54"/>
    </row>
    <row r="19" spans="2:8">
      <c r="B19" s="48"/>
      <c r="C19" s="39"/>
      <c r="D19" s="39"/>
      <c r="E19" s="39"/>
      <c r="F19" s="39"/>
      <c r="G19" s="51"/>
      <c r="H19" s="52"/>
    </row>
    <row r="21" spans="2:8">
      <c r="D21" s="37"/>
      <c r="E21" s="39"/>
    </row>
    <row r="22" spans="2:8">
      <c r="C22" s="36"/>
      <c r="D22" s="38"/>
      <c r="E22" s="40"/>
    </row>
    <row r="23" spans="2:8">
      <c r="C23" s="36"/>
      <c r="D23" s="38"/>
      <c r="E23" s="40"/>
    </row>
    <row r="24" spans="2:8">
      <c r="C24" s="36"/>
      <c r="D24" s="38"/>
      <c r="E24" s="40"/>
    </row>
    <row r="25" spans="2:8">
      <c r="C25" s="36"/>
      <c r="D25" s="38"/>
      <c r="E25" s="40"/>
    </row>
    <row r="26" spans="2:8" ht="16.5" thickBot="1">
      <c r="C26" s="49"/>
    </row>
    <row r="27" spans="2:8" ht="16.5" thickTop="1"/>
  </sheetData>
  <pageMargins left="0.11811023622047245" right="0.11811023622047245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Newcomers</vt:lpstr>
      <vt:lpstr>128 80</vt:lpstr>
      <vt:lpstr>138 90</vt:lpstr>
      <vt:lpstr>148 1.00</vt:lpstr>
      <vt:lpstr>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2024-08-22T19:02:28Z</dcterms:modified>
</cp:coreProperties>
</file>